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:\Articles\August 2019\"/>
    </mc:Choice>
  </mc:AlternateContent>
  <xr:revisionPtr revIDLastSave="0" documentId="8_{A0DD5CD9-86FF-4122-B7AB-C784C1B941C6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838886-SSFC-1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0" i="1" l="1"/>
  <c r="D63" i="1" l="1"/>
  <c r="J65" i="1"/>
  <c r="J66" i="1"/>
  <c r="J67" i="1"/>
  <c r="J68" i="1"/>
  <c r="J64" i="1"/>
  <c r="J62" i="1"/>
  <c r="J60" i="1"/>
  <c r="J56" i="1"/>
  <c r="J57" i="1"/>
  <c r="J58" i="1"/>
  <c r="J55" i="1"/>
  <c r="J54" i="1"/>
  <c r="J53" i="1"/>
  <c r="J52" i="1"/>
  <c r="F68" i="1" l="1"/>
  <c r="F67" i="1"/>
  <c r="F66" i="1"/>
  <c r="F63" i="1"/>
  <c r="F65" i="1"/>
  <c r="F64" i="1"/>
  <c r="F62" i="1"/>
  <c r="F61" i="1"/>
  <c r="F60" i="1"/>
  <c r="F56" i="1"/>
  <c r="F57" i="1"/>
  <c r="F58" i="1"/>
  <c r="F59" i="1"/>
  <c r="F55" i="1"/>
  <c r="F54" i="1"/>
  <c r="F53" i="1"/>
  <c r="F52" i="1"/>
  <c r="F48" i="1"/>
  <c r="F49" i="1"/>
  <c r="F50" i="1"/>
  <c r="F51" i="1"/>
  <c r="F47" i="1"/>
  <c r="D48" i="1"/>
  <c r="D49" i="1"/>
  <c r="D51" i="1"/>
  <c r="D52" i="1"/>
  <c r="D53" i="1"/>
  <c r="D54" i="1"/>
  <c r="D55" i="1"/>
  <c r="D56" i="1"/>
  <c r="D57" i="1"/>
  <c r="D58" i="1"/>
  <c r="D59" i="1"/>
  <c r="D60" i="1"/>
  <c r="D61" i="1"/>
  <c r="D62" i="1"/>
  <c r="D64" i="1"/>
  <c r="D65" i="1"/>
  <c r="D66" i="1"/>
  <c r="D67" i="1"/>
  <c r="D68" i="1"/>
  <c r="D47" i="1"/>
</calcChain>
</file>

<file path=xl/sharedStrings.xml><?xml version="1.0" encoding="utf-8"?>
<sst xmlns="http://schemas.openxmlformats.org/spreadsheetml/2006/main" count="341" uniqueCount="104">
  <si>
    <t>R J Hill Laboratories Ltd</t>
  </si>
  <si>
    <t>--------------------------------------</t>
  </si>
  <si>
    <t>File Format:</t>
  </si>
  <si>
    <t>SSFC1.1</t>
  </si>
  <si>
    <t>Laboratory Job Number:</t>
  </si>
  <si>
    <t>Report Version:</t>
  </si>
  <si>
    <t>Interim:</t>
  </si>
  <si>
    <t>No</t>
  </si>
  <si>
    <t>Cancelled:</t>
  </si>
  <si>
    <t>Amendment:</t>
  </si>
  <si>
    <t>AmendmentNotes:</t>
  </si>
  <si>
    <t>Date Registered:</t>
  </si>
  <si>
    <t>File Creation Date:</t>
  </si>
  <si>
    <t>Primary Contact Name:</t>
  </si>
  <si>
    <t>A Madarasz-Smith</t>
  </si>
  <si>
    <t>Primary Contact Address:</t>
  </si>
  <si>
    <t>C/- Hawkes Bay Regional Council, Private Bag 6006, Napier 4142</t>
  </si>
  <si>
    <t>Submitter Name:</t>
  </si>
  <si>
    <t>Nicole McAulay</t>
  </si>
  <si>
    <t>Submitter Address:</t>
  </si>
  <si>
    <t>Client Name:</t>
  </si>
  <si>
    <t>Hawkes Bay Regional Council</t>
  </si>
  <si>
    <t>Client Address:</t>
  </si>
  <si>
    <t>Private Bag 6006, Napier 4142</t>
  </si>
  <si>
    <t>Charging Name:</t>
  </si>
  <si>
    <t>Charging Address:</t>
  </si>
  <si>
    <t>Quote Number:</t>
  </si>
  <si>
    <t>Client Order Number:</t>
  </si>
  <si>
    <t>N54770</t>
  </si>
  <si>
    <t>Client Reference:</t>
  </si>
  <si>
    <t>Ahuriri Sediments</t>
  </si>
  <si>
    <t>Additional Client Reference:</t>
  </si>
  <si>
    <t>Analyst Comments:</t>
  </si>
  <si>
    <t>Note: The results contained within this file are not to be considered as final.</t>
  </si>
  <si>
    <t xml:space="preserve">      Official confirmation of results will be in the form of a final signed report, either in printed or electronic format.</t>
  </si>
  <si>
    <t>Sample Type:  Sediment</t>
  </si>
  <si>
    <t>Sample Name:</t>
  </si>
  <si>
    <t>55427 06-Sep-2017 11:10 am</t>
  </si>
  <si>
    <t>55428 06-Sep-2017 11:35 am</t>
  </si>
  <si>
    <t>55429 06-Sep-2017 12:00 pm</t>
  </si>
  <si>
    <t>55430 06-Sep-2017 12:30 pm</t>
  </si>
  <si>
    <t>Lab Number:</t>
  </si>
  <si>
    <t>Dry Matter</t>
  </si>
  <si>
    <t>g/100g as rcvd</t>
  </si>
  <si>
    <t>Total Recoverable Phosphorus</t>
  </si>
  <si>
    <t>mg/kg dry wt</t>
  </si>
  <si>
    <t>Total Nitrogen</t>
  </si>
  <si>
    <t>g/100g dry wt</t>
  </si>
  <si>
    <t>&lt; 0.05</t>
  </si>
  <si>
    <t>Total Organic Carbon</t>
  </si>
  <si>
    <t>Heavy metals, trace As,Cd,Cr,Cu,Ni,Pb,Zn,Hg</t>
  </si>
  <si>
    <t>Total Recoverable Arsenic</t>
  </si>
  <si>
    <t>Total Recoverable Cadmium</t>
  </si>
  <si>
    <t>Total Recoverable Chromium</t>
  </si>
  <si>
    <t>Total Recoverable Copper</t>
  </si>
  <si>
    <t>Total Recoverable Lead</t>
  </si>
  <si>
    <t>Total Recoverable Mercury</t>
  </si>
  <si>
    <t>Total Recoverable Nickel</t>
  </si>
  <si>
    <t>Total Recoverable Zinc</t>
  </si>
  <si>
    <t>Polycyclic Aromatic Hydrocarbons Trace in Soil</t>
  </si>
  <si>
    <t>1-Methylnaphthalene</t>
  </si>
  <si>
    <t>&lt; 0.002</t>
  </si>
  <si>
    <t>&lt; 0.003</t>
  </si>
  <si>
    <t>2-Methylnaphthalene</t>
  </si>
  <si>
    <t>Acenaphthene</t>
  </si>
  <si>
    <t>Acenaphthylene</t>
  </si>
  <si>
    <t>Anthracene</t>
  </si>
  <si>
    <t>Benzo[a]anthracene</t>
  </si>
  <si>
    <t>Benzo[a]pyrene (BAP)</t>
  </si>
  <si>
    <t>Benzo[b]fluoranthene + Benzo[j]fluoranthene</t>
  </si>
  <si>
    <t>Benzo[e]pyrene</t>
  </si>
  <si>
    <t>Benzo[g,h,i]perylene</t>
  </si>
  <si>
    <t>Benzo[k]fluoranthene</t>
  </si>
  <si>
    <t>Chrysene</t>
  </si>
  <si>
    <t>Dibenzo[a,h]anthracene</t>
  </si>
  <si>
    <t>Fluoranthene</t>
  </si>
  <si>
    <t>Fluorene</t>
  </si>
  <si>
    <t>Indeno(1,2,3-c,d)pyrene</t>
  </si>
  <si>
    <t>Naphthalene</t>
  </si>
  <si>
    <t>&lt; 0.011</t>
  </si>
  <si>
    <t>&lt; 0.010</t>
  </si>
  <si>
    <t>&lt; 0.013</t>
  </si>
  <si>
    <t>Perylene</t>
  </si>
  <si>
    <t>Phenanthrene</t>
  </si>
  <si>
    <t>Benzo[a]pyrene Potency Equivalency Factor (PEF) NES</t>
  </si>
  <si>
    <t>&lt; 0.005</t>
  </si>
  <si>
    <t>Benzo[a]pyrene Toxic Equivalence (TEF)</t>
  </si>
  <si>
    <t>&lt; 0.006</t>
  </si>
  <si>
    <t>Pyrene</t>
  </si>
  <si>
    <t>HUM DRAIN</t>
  </si>
  <si>
    <t>HUM ESTUARY</t>
  </si>
  <si>
    <t>OLD T ESTUARY</t>
  </si>
  <si>
    <t>OLD T RIVERBED</t>
  </si>
  <si>
    <t>-</t>
  </si>
  <si>
    <t>&lt;0.013</t>
  </si>
  <si>
    <t>&lt;0.06</t>
  </si>
  <si>
    <t>&lt;0.03</t>
  </si>
  <si>
    <t>&lt;0.04</t>
  </si>
  <si>
    <t>&lt;0.002830</t>
  </si>
  <si>
    <t>&lt;0.0122</t>
  </si>
  <si>
    <t>NORMALIZED TO 1% ORGANIC CARBON</t>
  </si>
  <si>
    <t>&lt;0.003</t>
  </si>
  <si>
    <t>&lt;0.012</t>
  </si>
  <si>
    <t>TOC normalized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</si>
</sst>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22" fontId="0" fillId="0" borderId="0" xfId="0" applyNumberFormat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17" xfId="0" applyBorder="1"/>
    <xf numFmtId="0" fontId="19" fillId="34" borderId="0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35" borderId="0" xfId="0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topLeftCell="A13" workbookViewId="0">
      <selection activeCell="E38" sqref="E38"/>
    </sheetView>
  </sheetViews>
  <sheetFormatPr defaultRowHeight="15" x14ac:dyDescent="0.25"/>
  <cols>
    <col min="1" max="1" width="55.85546875" customWidth="1"/>
    <col min="2" max="2" width="21.28515625" customWidth="1"/>
    <col min="3" max="3" width="15.85546875" style="14" customWidth="1"/>
    <col min="4" max="4" width="20.28515625" style="5" customWidth="1"/>
    <col min="5" max="6" width="23" style="5" customWidth="1"/>
    <col min="7" max="8" width="20.85546875" style="5" customWidth="1"/>
    <col min="9" max="9" width="26.7109375" style="5" customWidth="1"/>
    <col min="10" max="10" width="22.42578125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  <c r="B3" t="s">
        <v>3</v>
      </c>
    </row>
    <row r="4" spans="1:2" x14ac:dyDescent="0.25">
      <c r="A4" t="s">
        <v>4</v>
      </c>
      <c r="B4">
        <v>1838886</v>
      </c>
    </row>
    <row r="5" spans="1:2" x14ac:dyDescent="0.25">
      <c r="A5" t="s">
        <v>5</v>
      </c>
      <c r="B5">
        <v>1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 t="s">
        <v>7</v>
      </c>
    </row>
    <row r="8" spans="1:2" x14ac:dyDescent="0.25">
      <c r="A8" t="s">
        <v>9</v>
      </c>
      <c r="B8" t="s">
        <v>7</v>
      </c>
    </row>
    <row r="9" spans="1:2" x14ac:dyDescent="0.25">
      <c r="A9" t="s">
        <v>10</v>
      </c>
    </row>
    <row r="10" spans="1:2" x14ac:dyDescent="0.25">
      <c r="A10" t="s">
        <v>11</v>
      </c>
      <c r="B10" s="1">
        <v>42985.277337962965</v>
      </c>
    </row>
    <row r="11" spans="1:2" x14ac:dyDescent="0.25">
      <c r="A11" t="s">
        <v>12</v>
      </c>
      <c r="B11" s="1">
        <v>42999.530972222223</v>
      </c>
    </row>
    <row r="12" spans="1:2" x14ac:dyDescent="0.25">
      <c r="A12" t="s">
        <v>13</v>
      </c>
      <c r="B12" t="s">
        <v>14</v>
      </c>
    </row>
    <row r="13" spans="1:2" x14ac:dyDescent="0.25">
      <c r="A13" t="s">
        <v>15</v>
      </c>
      <c r="B13" t="s">
        <v>16</v>
      </c>
    </row>
    <row r="14" spans="1:2" x14ac:dyDescent="0.25">
      <c r="A14" t="s">
        <v>17</v>
      </c>
      <c r="B14" t="s">
        <v>18</v>
      </c>
    </row>
    <row r="15" spans="1:2" x14ac:dyDescent="0.25">
      <c r="A15" t="s">
        <v>19</v>
      </c>
      <c r="B15" t="s">
        <v>16</v>
      </c>
    </row>
    <row r="16" spans="1:2" x14ac:dyDescent="0.25">
      <c r="A16" t="s">
        <v>20</v>
      </c>
      <c r="B16" t="s">
        <v>21</v>
      </c>
    </row>
    <row r="17" spans="1:10" x14ac:dyDescent="0.25">
      <c r="A17" t="s">
        <v>22</v>
      </c>
      <c r="B17" t="s">
        <v>23</v>
      </c>
    </row>
    <row r="18" spans="1:10" x14ac:dyDescent="0.25">
      <c r="A18" t="s">
        <v>24</v>
      </c>
      <c r="B18" t="s">
        <v>21</v>
      </c>
    </row>
    <row r="19" spans="1:10" x14ac:dyDescent="0.25">
      <c r="A19" t="s">
        <v>25</v>
      </c>
      <c r="B19" t="s">
        <v>23</v>
      </c>
    </row>
    <row r="20" spans="1:10" x14ac:dyDescent="0.25">
      <c r="A20" t="s">
        <v>26</v>
      </c>
      <c r="B20">
        <v>87010</v>
      </c>
    </row>
    <row r="21" spans="1:10" x14ac:dyDescent="0.25">
      <c r="A21" t="s">
        <v>27</v>
      </c>
      <c r="B21" t="s">
        <v>28</v>
      </c>
    </row>
    <row r="22" spans="1:10" x14ac:dyDescent="0.25">
      <c r="A22" t="s">
        <v>29</v>
      </c>
      <c r="B22" t="s">
        <v>30</v>
      </c>
    </row>
    <row r="23" spans="1:10" x14ac:dyDescent="0.25">
      <c r="A23" t="s">
        <v>31</v>
      </c>
    </row>
    <row r="24" spans="1:10" x14ac:dyDescent="0.25">
      <c r="A24" t="s">
        <v>32</v>
      </c>
    </row>
    <row r="25" spans="1:10" x14ac:dyDescent="0.25">
      <c r="A25" t="s">
        <v>1</v>
      </c>
    </row>
    <row r="26" spans="1:10" x14ac:dyDescent="0.25">
      <c r="A26" t="s">
        <v>33</v>
      </c>
    </row>
    <row r="27" spans="1:10" x14ac:dyDescent="0.25">
      <c r="A27" t="s">
        <v>34</v>
      </c>
    </row>
    <row r="28" spans="1:10" x14ac:dyDescent="0.25">
      <c r="A28" t="s">
        <v>1</v>
      </c>
    </row>
    <row r="29" spans="1:10" ht="15.75" thickBot="1" x14ac:dyDescent="0.3"/>
    <row r="30" spans="1:10" ht="15.75" x14ac:dyDescent="0.25">
      <c r="A30" t="s">
        <v>35</v>
      </c>
      <c r="C30" s="19" t="s">
        <v>89</v>
      </c>
      <c r="D30" s="2" t="s">
        <v>89</v>
      </c>
      <c r="E30" s="3" t="s">
        <v>90</v>
      </c>
      <c r="F30" s="3" t="s">
        <v>90</v>
      </c>
      <c r="G30" s="3" t="s">
        <v>91</v>
      </c>
      <c r="H30" s="3" t="s">
        <v>91</v>
      </c>
      <c r="I30" s="4" t="s">
        <v>92</v>
      </c>
      <c r="J30" s="4" t="s">
        <v>92</v>
      </c>
    </row>
    <row r="31" spans="1:10" x14ac:dyDescent="0.25">
      <c r="B31" t="s">
        <v>36</v>
      </c>
      <c r="C31" s="20" t="s">
        <v>37</v>
      </c>
      <c r="D31" s="12" t="s">
        <v>103</v>
      </c>
      <c r="E31" s="6" t="s">
        <v>38</v>
      </c>
      <c r="F31" s="12" t="s">
        <v>103</v>
      </c>
      <c r="G31" s="6" t="s">
        <v>39</v>
      </c>
      <c r="H31" s="12" t="s">
        <v>103</v>
      </c>
      <c r="I31" s="7" t="s">
        <v>40</v>
      </c>
      <c r="J31" s="12" t="s">
        <v>103</v>
      </c>
    </row>
    <row r="32" spans="1:10" ht="15.75" thickBot="1" x14ac:dyDescent="0.3">
      <c r="B32" t="s">
        <v>41</v>
      </c>
      <c r="C32" s="21">
        <v>1838886.1</v>
      </c>
      <c r="D32" s="8"/>
      <c r="E32" s="8">
        <v>1838886.2</v>
      </c>
      <c r="F32" s="8"/>
      <c r="G32" s="8">
        <v>1838886.3</v>
      </c>
      <c r="H32" s="8"/>
      <c r="I32" s="9">
        <v>1838886.4</v>
      </c>
      <c r="J32" s="11"/>
    </row>
    <row r="33" spans="1:10" x14ac:dyDescent="0.25">
      <c r="A33" t="s">
        <v>42</v>
      </c>
      <c r="B33" t="s">
        <v>43</v>
      </c>
      <c r="C33" s="14">
        <v>67</v>
      </c>
      <c r="D33" s="5" t="s">
        <v>93</v>
      </c>
      <c r="E33" s="5">
        <v>83</v>
      </c>
      <c r="F33" s="5" t="s">
        <v>93</v>
      </c>
      <c r="G33" s="5">
        <v>81</v>
      </c>
      <c r="H33" s="5" t="s">
        <v>93</v>
      </c>
      <c r="I33" s="5">
        <v>55</v>
      </c>
      <c r="J33" s="5" t="s">
        <v>93</v>
      </c>
    </row>
    <row r="34" spans="1:10" x14ac:dyDescent="0.25">
      <c r="A34" t="s">
        <v>44</v>
      </c>
      <c r="B34" t="s">
        <v>45</v>
      </c>
      <c r="C34" s="13">
        <v>1160</v>
      </c>
      <c r="D34" s="13" t="s">
        <v>93</v>
      </c>
      <c r="E34" s="5">
        <v>360</v>
      </c>
      <c r="F34" s="5" t="s">
        <v>93</v>
      </c>
      <c r="G34" s="5">
        <v>340</v>
      </c>
      <c r="H34" s="5" t="s">
        <v>93</v>
      </c>
      <c r="I34" s="5">
        <v>390</v>
      </c>
      <c r="J34" s="5" t="s">
        <v>93</v>
      </c>
    </row>
    <row r="35" spans="1:10" x14ac:dyDescent="0.25">
      <c r="A35" t="s">
        <v>46</v>
      </c>
      <c r="B35" t="s">
        <v>47</v>
      </c>
      <c r="C35" s="14">
        <v>0.12</v>
      </c>
      <c r="D35" s="14" t="s">
        <v>93</v>
      </c>
      <c r="E35" s="5">
        <v>0.05</v>
      </c>
      <c r="F35" s="5" t="s">
        <v>93</v>
      </c>
      <c r="G35" s="5" t="s">
        <v>48</v>
      </c>
      <c r="H35" s="5" t="s">
        <v>93</v>
      </c>
      <c r="I35" s="5">
        <v>0.11</v>
      </c>
      <c r="J35" s="5" t="s">
        <v>93</v>
      </c>
    </row>
    <row r="36" spans="1:10" x14ac:dyDescent="0.25">
      <c r="A36" t="s">
        <v>49</v>
      </c>
      <c r="B36" t="s">
        <v>47</v>
      </c>
      <c r="C36" s="14">
        <v>2.5</v>
      </c>
      <c r="D36" s="14" t="s">
        <v>93</v>
      </c>
      <c r="E36" s="5">
        <v>0.36</v>
      </c>
      <c r="F36" s="5" t="s">
        <v>93</v>
      </c>
      <c r="G36" s="5">
        <v>0.15</v>
      </c>
      <c r="H36" s="5" t="s">
        <v>93</v>
      </c>
      <c r="I36" s="5">
        <v>1.06</v>
      </c>
      <c r="J36" s="5" t="s">
        <v>93</v>
      </c>
    </row>
    <row r="37" spans="1:10" x14ac:dyDescent="0.25">
      <c r="A37" t="s">
        <v>50</v>
      </c>
      <c r="D37" s="14" t="s">
        <v>93</v>
      </c>
      <c r="F37" s="5" t="s">
        <v>93</v>
      </c>
      <c r="H37" s="5" t="s">
        <v>93</v>
      </c>
      <c r="J37" s="5" t="s">
        <v>93</v>
      </c>
    </row>
    <row r="38" spans="1:10" x14ac:dyDescent="0.25">
      <c r="A38" t="s">
        <v>51</v>
      </c>
      <c r="B38" t="s">
        <v>45</v>
      </c>
      <c r="C38" s="14">
        <v>4.7</v>
      </c>
      <c r="D38" s="14" t="s">
        <v>93</v>
      </c>
      <c r="E38" s="5">
        <v>3.7</v>
      </c>
      <c r="F38" s="5" t="s">
        <v>93</v>
      </c>
      <c r="G38" s="5">
        <v>3</v>
      </c>
      <c r="H38" s="5" t="s">
        <v>93</v>
      </c>
      <c r="I38" s="5">
        <v>4.7</v>
      </c>
      <c r="J38" s="5" t="s">
        <v>93</v>
      </c>
    </row>
    <row r="39" spans="1:10" x14ac:dyDescent="0.25">
      <c r="A39" t="s">
        <v>52</v>
      </c>
      <c r="B39" t="s">
        <v>45</v>
      </c>
      <c r="C39" s="14">
        <v>0.32</v>
      </c>
      <c r="D39" s="14" t="s">
        <v>93</v>
      </c>
      <c r="E39" s="5">
        <v>1.7999999999999999E-2</v>
      </c>
      <c r="F39" s="5" t="s">
        <v>93</v>
      </c>
      <c r="G39" s="5">
        <v>2.4E-2</v>
      </c>
      <c r="H39" s="5" t="s">
        <v>93</v>
      </c>
      <c r="I39" s="5">
        <v>0.127</v>
      </c>
      <c r="J39" s="5" t="s">
        <v>93</v>
      </c>
    </row>
    <row r="40" spans="1:10" x14ac:dyDescent="0.25">
      <c r="A40" t="s">
        <v>53</v>
      </c>
      <c r="B40" t="s">
        <v>45</v>
      </c>
      <c r="C40" s="14">
        <v>38</v>
      </c>
      <c r="D40" s="14" t="s">
        <v>93</v>
      </c>
      <c r="E40" s="5">
        <v>10</v>
      </c>
      <c r="F40" s="5" t="s">
        <v>93</v>
      </c>
      <c r="G40" s="5">
        <v>9.1</v>
      </c>
      <c r="H40" s="5" t="s">
        <v>93</v>
      </c>
      <c r="I40" s="5">
        <v>15.4</v>
      </c>
      <c r="J40" s="5" t="s">
        <v>93</v>
      </c>
    </row>
    <row r="41" spans="1:10" x14ac:dyDescent="0.25">
      <c r="A41" t="s">
        <v>54</v>
      </c>
      <c r="B41" t="s">
        <v>45</v>
      </c>
      <c r="C41" s="14">
        <v>16.7</v>
      </c>
      <c r="D41" s="14" t="s">
        <v>93</v>
      </c>
      <c r="E41" s="5">
        <v>4.7</v>
      </c>
      <c r="F41" s="5" t="s">
        <v>93</v>
      </c>
      <c r="G41" s="5">
        <v>4.4000000000000004</v>
      </c>
      <c r="H41" s="5" t="s">
        <v>93</v>
      </c>
      <c r="I41" s="5">
        <v>13.9</v>
      </c>
      <c r="J41" s="5" t="s">
        <v>93</v>
      </c>
    </row>
    <row r="42" spans="1:10" x14ac:dyDescent="0.25">
      <c r="A42" t="s">
        <v>55</v>
      </c>
      <c r="B42" t="s">
        <v>45</v>
      </c>
      <c r="C42" s="14">
        <v>32</v>
      </c>
      <c r="D42" s="14" t="s">
        <v>93</v>
      </c>
      <c r="E42" s="5">
        <v>9.9</v>
      </c>
      <c r="F42" s="5" t="s">
        <v>93</v>
      </c>
      <c r="G42" s="5">
        <v>7.3</v>
      </c>
      <c r="H42" s="5" t="s">
        <v>93</v>
      </c>
      <c r="I42" s="5">
        <v>16.100000000000001</v>
      </c>
      <c r="J42" s="5" t="s">
        <v>93</v>
      </c>
    </row>
    <row r="43" spans="1:10" x14ac:dyDescent="0.25">
      <c r="A43" t="s">
        <v>56</v>
      </c>
      <c r="B43" t="s">
        <v>45</v>
      </c>
      <c r="C43" s="14">
        <v>0.06</v>
      </c>
      <c r="D43" s="14" t="s">
        <v>93</v>
      </c>
      <c r="E43" s="5">
        <v>0.05</v>
      </c>
      <c r="F43" s="5" t="s">
        <v>93</v>
      </c>
      <c r="G43" s="5">
        <v>0.05</v>
      </c>
      <c r="H43" s="5" t="s">
        <v>93</v>
      </c>
      <c r="I43" s="5">
        <v>7.0000000000000007E-2</v>
      </c>
      <c r="J43" s="5" t="s">
        <v>93</v>
      </c>
    </row>
    <row r="44" spans="1:10" x14ac:dyDescent="0.25">
      <c r="A44" t="s">
        <v>57</v>
      </c>
      <c r="B44" t="s">
        <v>45</v>
      </c>
      <c r="C44" s="14">
        <v>7.5</v>
      </c>
      <c r="D44" s="14" t="s">
        <v>93</v>
      </c>
      <c r="E44" s="5">
        <v>5.6</v>
      </c>
      <c r="F44" s="5" t="s">
        <v>93</v>
      </c>
      <c r="G44" s="5">
        <v>5.9</v>
      </c>
      <c r="H44" s="5" t="s">
        <v>93</v>
      </c>
      <c r="I44" s="5">
        <v>8.1999999999999993</v>
      </c>
      <c r="J44" s="5" t="s">
        <v>93</v>
      </c>
    </row>
    <row r="45" spans="1:10" x14ac:dyDescent="0.25">
      <c r="A45" t="s">
        <v>58</v>
      </c>
      <c r="B45" t="s">
        <v>45</v>
      </c>
      <c r="C45" s="14">
        <v>310</v>
      </c>
      <c r="D45" s="14" t="s">
        <v>93</v>
      </c>
      <c r="E45" s="5">
        <v>57</v>
      </c>
      <c r="F45" s="5" t="s">
        <v>93</v>
      </c>
      <c r="G45" s="5">
        <v>47</v>
      </c>
      <c r="H45" s="5" t="s">
        <v>93</v>
      </c>
      <c r="I45" s="10">
        <v>280</v>
      </c>
      <c r="J45" s="5" t="s">
        <v>93</v>
      </c>
    </row>
    <row r="46" spans="1:10" x14ac:dyDescent="0.25">
      <c r="A46" t="s">
        <v>59</v>
      </c>
    </row>
    <row r="47" spans="1:10" x14ac:dyDescent="0.25">
      <c r="A47" t="s">
        <v>60</v>
      </c>
      <c r="B47" t="s">
        <v>45</v>
      </c>
      <c r="C47" s="14">
        <v>3.0000000000000001E-3</v>
      </c>
      <c r="D47" s="5">
        <f>C47/$C$36</f>
        <v>1.2000000000000001E-3</v>
      </c>
      <c r="E47" s="5" t="s">
        <v>61</v>
      </c>
      <c r="F47" s="5">
        <f>0.02/0.36</f>
        <v>5.5555555555555559E-2</v>
      </c>
      <c r="G47" s="5" t="s">
        <v>61</v>
      </c>
      <c r="H47" s="5" t="s">
        <v>94</v>
      </c>
      <c r="I47" s="5" t="s">
        <v>62</v>
      </c>
      <c r="J47" s="5" t="s">
        <v>98</v>
      </c>
    </row>
    <row r="48" spans="1:10" x14ac:dyDescent="0.25">
      <c r="A48" t="s">
        <v>63</v>
      </c>
      <c r="B48" t="s">
        <v>45</v>
      </c>
      <c r="C48" s="14">
        <v>3.0000000000000001E-3</v>
      </c>
      <c r="D48" s="5">
        <f t="shared" ref="D48:D68" si="0">C48/$C$36</f>
        <v>1.2000000000000001E-3</v>
      </c>
      <c r="E48" s="5" t="s">
        <v>61</v>
      </c>
      <c r="F48" s="5">
        <f t="shared" ref="F48:F51" si="1">0.02/0.36</f>
        <v>5.5555555555555559E-2</v>
      </c>
      <c r="G48" s="5" t="s">
        <v>61</v>
      </c>
      <c r="H48" s="5" t="s">
        <v>94</v>
      </c>
      <c r="I48" s="5" t="s">
        <v>62</v>
      </c>
      <c r="J48" s="5" t="s">
        <v>98</v>
      </c>
    </row>
    <row r="49" spans="1:10" x14ac:dyDescent="0.25">
      <c r="A49" t="s">
        <v>64</v>
      </c>
      <c r="B49" t="s">
        <v>45</v>
      </c>
      <c r="C49" s="14">
        <v>8.9999999999999993E-3</v>
      </c>
      <c r="D49" s="5">
        <f t="shared" si="0"/>
        <v>3.5999999999999999E-3</v>
      </c>
      <c r="E49" s="5" t="s">
        <v>61</v>
      </c>
      <c r="F49" s="5">
        <f t="shared" si="1"/>
        <v>5.5555555555555559E-2</v>
      </c>
      <c r="G49" s="5" t="s">
        <v>61</v>
      </c>
      <c r="H49" s="5" t="s">
        <v>94</v>
      </c>
      <c r="I49" s="5" t="s">
        <v>62</v>
      </c>
      <c r="J49" s="5" t="s">
        <v>98</v>
      </c>
    </row>
    <row r="50" spans="1:10" x14ac:dyDescent="0.25">
      <c r="A50" t="s">
        <v>65</v>
      </c>
      <c r="B50" t="s">
        <v>45</v>
      </c>
      <c r="C50" s="14">
        <v>2.5000000000000001E-2</v>
      </c>
      <c r="D50" s="5">
        <f>C50/$C$36</f>
        <v>0.01</v>
      </c>
      <c r="E50" s="5" t="s">
        <v>61</v>
      </c>
      <c r="F50" s="5">
        <f t="shared" si="1"/>
        <v>5.5555555555555559E-2</v>
      </c>
      <c r="G50" s="5" t="s">
        <v>61</v>
      </c>
      <c r="H50" s="5" t="s">
        <v>94</v>
      </c>
      <c r="I50" s="5" t="s">
        <v>62</v>
      </c>
      <c r="J50" s="5" t="s">
        <v>98</v>
      </c>
    </row>
    <row r="51" spans="1:10" x14ac:dyDescent="0.25">
      <c r="A51" t="s">
        <v>66</v>
      </c>
      <c r="B51" t="s">
        <v>45</v>
      </c>
      <c r="C51" s="14">
        <v>6.0999999999999999E-2</v>
      </c>
      <c r="D51" s="5">
        <f t="shared" si="0"/>
        <v>2.4399999999999998E-2</v>
      </c>
      <c r="E51" s="5" t="s">
        <v>61</v>
      </c>
      <c r="F51" s="5">
        <f t="shared" si="1"/>
        <v>5.5555555555555559E-2</v>
      </c>
      <c r="G51" s="5" t="s">
        <v>61</v>
      </c>
      <c r="H51" s="5" t="s">
        <v>94</v>
      </c>
      <c r="I51" s="5" t="s">
        <v>62</v>
      </c>
      <c r="J51" s="5" t="s">
        <v>98</v>
      </c>
    </row>
    <row r="52" spans="1:10" x14ac:dyDescent="0.25">
      <c r="A52" t="s">
        <v>67</v>
      </c>
      <c r="B52" t="s">
        <v>45</v>
      </c>
      <c r="C52" s="14">
        <v>0.36</v>
      </c>
      <c r="D52" s="5">
        <f t="shared" si="0"/>
        <v>0.14399999999999999</v>
      </c>
      <c r="E52" s="5">
        <v>3.0000000000000001E-3</v>
      </c>
      <c r="F52" s="5">
        <f>0.003/0.36</f>
        <v>8.3333333333333332E-3</v>
      </c>
      <c r="G52" s="5" t="s">
        <v>61</v>
      </c>
      <c r="H52" s="5" t="s">
        <v>94</v>
      </c>
      <c r="I52" s="5">
        <v>1.6E-2</v>
      </c>
      <c r="J52" s="5">
        <f t="shared" ref="J52:J58" si="2">I52/1.06</f>
        <v>1.509433962264151E-2</v>
      </c>
    </row>
    <row r="53" spans="1:10" x14ac:dyDescent="0.25">
      <c r="A53" t="s">
        <v>68</v>
      </c>
      <c r="B53" t="s">
        <v>45</v>
      </c>
      <c r="C53" s="14">
        <v>0.41</v>
      </c>
      <c r="D53" s="5">
        <f t="shared" si="0"/>
        <v>0.16399999999999998</v>
      </c>
      <c r="E53" s="5">
        <v>2E-3</v>
      </c>
      <c r="F53" s="5">
        <f>E53/0.36</f>
        <v>5.5555555555555558E-3</v>
      </c>
      <c r="G53" s="5" t="s">
        <v>61</v>
      </c>
      <c r="H53" s="5" t="s">
        <v>94</v>
      </c>
      <c r="I53" s="5">
        <v>2.3E-2</v>
      </c>
      <c r="J53" s="5">
        <f t="shared" si="2"/>
        <v>2.1698113207547168E-2</v>
      </c>
    </row>
    <row r="54" spans="1:10" x14ac:dyDescent="0.25">
      <c r="A54" t="s">
        <v>69</v>
      </c>
      <c r="B54" t="s">
        <v>45</v>
      </c>
      <c r="C54" s="14">
        <v>0.44</v>
      </c>
      <c r="D54" s="5">
        <f t="shared" si="0"/>
        <v>0.17599999999999999</v>
      </c>
      <c r="E54" s="5">
        <v>4.0000000000000001E-3</v>
      </c>
      <c r="F54" s="5">
        <f>E54/0.36</f>
        <v>1.1111111111111112E-2</v>
      </c>
      <c r="G54" s="5" t="s">
        <v>61</v>
      </c>
      <c r="H54" s="5" t="s">
        <v>94</v>
      </c>
      <c r="I54" s="5">
        <v>3.4000000000000002E-2</v>
      </c>
      <c r="J54" s="5">
        <f t="shared" si="2"/>
        <v>3.2075471698113207E-2</v>
      </c>
    </row>
    <row r="55" spans="1:10" x14ac:dyDescent="0.25">
      <c r="A55" t="s">
        <v>70</v>
      </c>
      <c r="B55" t="s">
        <v>45</v>
      </c>
      <c r="C55" s="14">
        <v>0.25</v>
      </c>
      <c r="D55" s="5">
        <f t="shared" si="0"/>
        <v>0.1</v>
      </c>
      <c r="E55" s="5" t="s">
        <v>61</v>
      </c>
      <c r="F55" s="5">
        <f>0.02/0.36</f>
        <v>5.5555555555555559E-2</v>
      </c>
      <c r="G55" s="5" t="s">
        <v>61</v>
      </c>
      <c r="H55" s="5" t="s">
        <v>94</v>
      </c>
      <c r="I55" s="5">
        <v>2.1000000000000001E-2</v>
      </c>
      <c r="J55" s="5">
        <f t="shared" si="2"/>
        <v>1.981132075471698E-2</v>
      </c>
    </row>
    <row r="56" spans="1:10" x14ac:dyDescent="0.25">
      <c r="A56" t="s">
        <v>71</v>
      </c>
      <c r="B56" t="s">
        <v>45</v>
      </c>
      <c r="C56" s="14">
        <v>0.25</v>
      </c>
      <c r="D56" s="5">
        <f t="shared" si="0"/>
        <v>0.1</v>
      </c>
      <c r="E56" s="5" t="s">
        <v>61</v>
      </c>
      <c r="F56" s="5">
        <f t="shared" ref="F56:F65" si="3">0.02/0.36</f>
        <v>5.5555555555555559E-2</v>
      </c>
      <c r="G56" s="5" t="s">
        <v>61</v>
      </c>
      <c r="H56" s="5" t="s">
        <v>94</v>
      </c>
      <c r="I56" s="5">
        <v>2.1999999999999999E-2</v>
      </c>
      <c r="J56" s="5">
        <f t="shared" si="2"/>
        <v>2.0754716981132074E-2</v>
      </c>
    </row>
    <row r="57" spans="1:10" x14ac:dyDescent="0.25">
      <c r="A57" t="s">
        <v>72</v>
      </c>
      <c r="B57" t="s">
        <v>45</v>
      </c>
      <c r="C57" s="14">
        <v>0.18099999999999999</v>
      </c>
      <c r="D57" s="5">
        <f t="shared" si="0"/>
        <v>7.2399999999999992E-2</v>
      </c>
      <c r="E57" s="5" t="s">
        <v>61</v>
      </c>
      <c r="F57" s="5">
        <f t="shared" si="3"/>
        <v>5.5555555555555559E-2</v>
      </c>
      <c r="G57" s="5" t="s">
        <v>61</v>
      </c>
      <c r="H57" s="5" t="s">
        <v>94</v>
      </c>
      <c r="I57" s="5">
        <v>1.2E-2</v>
      </c>
      <c r="J57" s="5">
        <f t="shared" si="2"/>
        <v>1.1320754716981131E-2</v>
      </c>
    </row>
    <row r="58" spans="1:10" x14ac:dyDescent="0.25">
      <c r="A58" t="s">
        <v>73</v>
      </c>
      <c r="B58" t="s">
        <v>45</v>
      </c>
      <c r="C58" s="14">
        <v>0.35</v>
      </c>
      <c r="D58" s="5">
        <f t="shared" si="0"/>
        <v>0.13999999999999999</v>
      </c>
      <c r="E58" s="5" t="s">
        <v>61</v>
      </c>
      <c r="F58" s="5">
        <f t="shared" si="3"/>
        <v>5.5555555555555559E-2</v>
      </c>
      <c r="G58" s="5" t="s">
        <v>61</v>
      </c>
      <c r="H58" s="5" t="s">
        <v>94</v>
      </c>
      <c r="I58" s="5">
        <v>0.02</v>
      </c>
      <c r="J58" s="5">
        <f t="shared" si="2"/>
        <v>1.8867924528301886E-2</v>
      </c>
    </row>
    <row r="59" spans="1:10" x14ac:dyDescent="0.25">
      <c r="A59" t="s">
        <v>74</v>
      </c>
      <c r="B59" t="s">
        <v>45</v>
      </c>
      <c r="C59" s="14">
        <v>5.5E-2</v>
      </c>
      <c r="D59" s="5">
        <f t="shared" si="0"/>
        <v>2.1999999999999999E-2</v>
      </c>
      <c r="E59" s="5" t="s">
        <v>61</v>
      </c>
      <c r="F59" s="5">
        <f t="shared" si="3"/>
        <v>5.5555555555555559E-2</v>
      </c>
      <c r="G59" s="5" t="s">
        <v>61</v>
      </c>
      <c r="H59" s="5" t="s">
        <v>94</v>
      </c>
      <c r="I59" s="5" t="s">
        <v>62</v>
      </c>
      <c r="J59" s="5" t="s">
        <v>98</v>
      </c>
    </row>
    <row r="60" spans="1:10" x14ac:dyDescent="0.25">
      <c r="A60" t="s">
        <v>75</v>
      </c>
      <c r="B60" t="s">
        <v>45</v>
      </c>
      <c r="C60" s="14">
        <v>0.72</v>
      </c>
      <c r="D60" s="5">
        <f t="shared" si="0"/>
        <v>0.28799999999999998</v>
      </c>
      <c r="E60" s="5">
        <v>3.0000000000000001E-3</v>
      </c>
      <c r="F60" s="5">
        <f>E60/0.36</f>
        <v>8.3333333333333332E-3</v>
      </c>
      <c r="G60" s="5" t="s">
        <v>61</v>
      </c>
      <c r="H60" s="5" t="s">
        <v>94</v>
      </c>
      <c r="I60" s="5">
        <v>3.5999999999999997E-2</v>
      </c>
      <c r="J60" s="5">
        <f>I60/1.06</f>
        <v>3.3962264150943389E-2</v>
      </c>
    </row>
    <row r="61" spans="1:10" x14ac:dyDescent="0.25">
      <c r="A61" t="s">
        <v>76</v>
      </c>
      <c r="B61" t="s">
        <v>45</v>
      </c>
      <c r="C61" s="14">
        <v>1.0999999999999999E-2</v>
      </c>
      <c r="D61" s="5">
        <f t="shared" si="0"/>
        <v>4.3999999999999994E-3</v>
      </c>
      <c r="E61" s="5" t="s">
        <v>61</v>
      </c>
      <c r="F61" s="5">
        <f t="shared" si="3"/>
        <v>5.5555555555555559E-2</v>
      </c>
      <c r="G61" s="5" t="s">
        <v>61</v>
      </c>
      <c r="H61" s="5" t="s">
        <v>94</v>
      </c>
      <c r="I61" s="5" t="s">
        <v>62</v>
      </c>
      <c r="J61" s="5" t="s">
        <v>98</v>
      </c>
    </row>
    <row r="62" spans="1:10" x14ac:dyDescent="0.25">
      <c r="A62" t="s">
        <v>77</v>
      </c>
      <c r="B62" t="s">
        <v>45</v>
      </c>
      <c r="C62" s="14">
        <v>0.28999999999999998</v>
      </c>
      <c r="D62" s="5">
        <f t="shared" si="0"/>
        <v>0.11599999999999999</v>
      </c>
      <c r="E62" s="5" t="s">
        <v>61</v>
      </c>
      <c r="F62" s="5">
        <f t="shared" si="3"/>
        <v>5.5555555555555559E-2</v>
      </c>
      <c r="G62" s="5" t="s">
        <v>61</v>
      </c>
      <c r="H62" s="5" t="s">
        <v>94</v>
      </c>
      <c r="I62" s="5">
        <v>2.4E-2</v>
      </c>
      <c r="J62" s="5">
        <f>I62/1.06</f>
        <v>2.2641509433962263E-2</v>
      </c>
    </row>
    <row r="63" spans="1:10" x14ac:dyDescent="0.25">
      <c r="A63" t="s">
        <v>78</v>
      </c>
      <c r="B63" t="s">
        <v>45</v>
      </c>
      <c r="C63" s="14" t="s">
        <v>79</v>
      </c>
      <c r="D63" s="5">
        <f>0.011/$C$36</f>
        <v>4.3999999999999994E-3</v>
      </c>
      <c r="E63" s="5" t="s">
        <v>80</v>
      </c>
      <c r="F63" s="5">
        <f>0.01/0.36</f>
        <v>2.777777777777778E-2</v>
      </c>
      <c r="G63" s="5" t="s">
        <v>80</v>
      </c>
      <c r="H63" s="5" t="s">
        <v>95</v>
      </c>
      <c r="I63" s="5" t="s">
        <v>81</v>
      </c>
      <c r="J63" s="5" t="s">
        <v>99</v>
      </c>
    </row>
    <row r="64" spans="1:10" x14ac:dyDescent="0.25">
      <c r="A64" t="s">
        <v>82</v>
      </c>
      <c r="B64" t="s">
        <v>45</v>
      </c>
      <c r="C64" s="14">
        <v>9.6000000000000002E-2</v>
      </c>
      <c r="D64" s="5">
        <f t="shared" si="0"/>
        <v>3.8400000000000004E-2</v>
      </c>
      <c r="E64" s="5" t="s">
        <v>61</v>
      </c>
      <c r="F64" s="5">
        <f t="shared" si="3"/>
        <v>5.5555555555555559E-2</v>
      </c>
      <c r="G64" s="5" t="s">
        <v>61</v>
      </c>
      <c r="H64" s="5" t="s">
        <v>94</v>
      </c>
      <c r="I64" s="5">
        <v>7.0000000000000001E-3</v>
      </c>
      <c r="J64" s="5">
        <f>I64/1.06</f>
        <v>6.6037735849056598E-3</v>
      </c>
    </row>
    <row r="65" spans="1:10" x14ac:dyDescent="0.25">
      <c r="A65" t="s">
        <v>83</v>
      </c>
      <c r="B65" t="s">
        <v>45</v>
      </c>
      <c r="C65" s="14">
        <v>0.24</v>
      </c>
      <c r="D65" s="5">
        <f t="shared" si="0"/>
        <v>9.6000000000000002E-2</v>
      </c>
      <c r="E65" s="5" t="s">
        <v>61</v>
      </c>
      <c r="F65" s="5">
        <f t="shared" si="3"/>
        <v>5.5555555555555559E-2</v>
      </c>
      <c r="G65" s="5" t="s">
        <v>61</v>
      </c>
      <c r="H65" s="5" t="s">
        <v>94</v>
      </c>
      <c r="I65" s="5">
        <v>1.2E-2</v>
      </c>
      <c r="J65" s="5">
        <f t="shared" ref="J65:J68" si="4">I65/1.06</f>
        <v>1.1320754716981131E-2</v>
      </c>
    </row>
    <row r="66" spans="1:10" x14ac:dyDescent="0.25">
      <c r="A66" t="s">
        <v>84</v>
      </c>
      <c r="B66" t="s">
        <v>45</v>
      </c>
      <c r="C66" s="14">
        <v>0.61</v>
      </c>
      <c r="D66" s="5">
        <f t="shared" si="0"/>
        <v>0.24399999999999999</v>
      </c>
      <c r="E66" s="5" t="s">
        <v>85</v>
      </c>
      <c r="F66" s="5">
        <f>0.005/0.36</f>
        <v>1.388888888888889E-2</v>
      </c>
      <c r="G66" s="5" t="s">
        <v>85</v>
      </c>
      <c r="H66" s="5" t="s">
        <v>96</v>
      </c>
      <c r="I66" s="5">
        <v>3.4000000000000002E-2</v>
      </c>
      <c r="J66" s="5">
        <f t="shared" si="4"/>
        <v>3.2075471698113207E-2</v>
      </c>
    </row>
    <row r="67" spans="1:10" x14ac:dyDescent="0.25">
      <c r="A67" t="s">
        <v>86</v>
      </c>
      <c r="B67" t="s">
        <v>45</v>
      </c>
      <c r="C67" s="14">
        <v>0.61</v>
      </c>
      <c r="D67" s="5">
        <f t="shared" si="0"/>
        <v>0.24399999999999999</v>
      </c>
      <c r="E67" s="5" t="s">
        <v>87</v>
      </c>
      <c r="F67" s="5">
        <f>0.006/0.36</f>
        <v>1.6666666666666666E-2</v>
      </c>
      <c r="G67" s="5" t="s">
        <v>87</v>
      </c>
      <c r="H67" s="5" t="s">
        <v>97</v>
      </c>
      <c r="I67" s="5">
        <v>3.4000000000000002E-2</v>
      </c>
      <c r="J67" s="5">
        <f t="shared" si="4"/>
        <v>3.2075471698113207E-2</v>
      </c>
    </row>
    <row r="68" spans="1:10" x14ac:dyDescent="0.25">
      <c r="A68" t="s">
        <v>88</v>
      </c>
      <c r="B68" t="s">
        <v>45</v>
      </c>
      <c r="C68" s="14">
        <v>0.74</v>
      </c>
      <c r="D68" s="5">
        <f t="shared" si="0"/>
        <v>0.29599999999999999</v>
      </c>
      <c r="E68" s="5">
        <v>3.0000000000000001E-3</v>
      </c>
      <c r="F68" s="5">
        <f>E68/0.36</f>
        <v>8.3333333333333332E-3</v>
      </c>
      <c r="G68" s="5" t="s">
        <v>61</v>
      </c>
      <c r="H68" s="5" t="s">
        <v>94</v>
      </c>
      <c r="I68" s="5">
        <v>3.5999999999999997E-2</v>
      </c>
      <c r="J68" s="5">
        <f t="shared" si="4"/>
        <v>3.3962264150943389E-2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>
      <selection activeCell="O13" sqref="O13"/>
    </sheetView>
  </sheetViews>
  <sheetFormatPr defaultRowHeight="15" x14ac:dyDescent="0.25"/>
  <cols>
    <col min="1" max="1" width="23.140625" customWidth="1"/>
  </cols>
  <sheetData>
    <row r="1" spans="1:7" x14ac:dyDescent="0.25">
      <c r="A1" s="15" t="s">
        <v>100</v>
      </c>
      <c r="B1" s="15"/>
      <c r="C1" s="15"/>
      <c r="D1" s="15"/>
      <c r="E1" s="15"/>
      <c r="F1" s="15"/>
      <c r="G1" s="15"/>
    </row>
    <row r="2" spans="1:7" x14ac:dyDescent="0.25">
      <c r="C2" t="s">
        <v>89</v>
      </c>
      <c r="D2" t="s">
        <v>90</v>
      </c>
      <c r="E2" t="s">
        <v>91</v>
      </c>
      <c r="F2" t="s">
        <v>92</v>
      </c>
    </row>
    <row r="3" spans="1:7" x14ac:dyDescent="0.25">
      <c r="A3" t="s">
        <v>60</v>
      </c>
      <c r="B3" t="s">
        <v>45</v>
      </c>
      <c r="C3" s="16">
        <v>1.2000000000000001E-3</v>
      </c>
      <c r="D3" s="16">
        <v>5.5555555555555559E-2</v>
      </c>
      <c r="E3" s="16" t="s">
        <v>94</v>
      </c>
      <c r="F3" s="17" t="s">
        <v>101</v>
      </c>
    </row>
    <row r="4" spans="1:7" x14ac:dyDescent="0.25">
      <c r="A4" t="s">
        <v>63</v>
      </c>
      <c r="B4" t="s">
        <v>45</v>
      </c>
      <c r="C4" s="16">
        <v>1.2000000000000001E-3</v>
      </c>
      <c r="D4" s="16">
        <v>5.5555555555555559E-2</v>
      </c>
      <c r="E4" s="16" t="s">
        <v>94</v>
      </c>
      <c r="F4" s="17" t="s">
        <v>101</v>
      </c>
    </row>
    <row r="5" spans="1:7" x14ac:dyDescent="0.25">
      <c r="A5" t="s">
        <v>64</v>
      </c>
      <c r="B5" t="s">
        <v>45</v>
      </c>
      <c r="C5" s="16">
        <v>3.5999999999999999E-3</v>
      </c>
      <c r="D5" s="16">
        <v>5.5555555555555559E-2</v>
      </c>
      <c r="E5" s="16" t="s">
        <v>94</v>
      </c>
      <c r="F5" s="18" t="s">
        <v>101</v>
      </c>
    </row>
    <row r="6" spans="1:7" x14ac:dyDescent="0.25">
      <c r="A6" t="s">
        <v>65</v>
      </c>
      <c r="B6" t="s">
        <v>45</v>
      </c>
      <c r="C6" s="16">
        <v>0.01</v>
      </c>
      <c r="D6" s="16">
        <v>5.5555555555555559E-2</v>
      </c>
      <c r="E6" s="16" t="s">
        <v>94</v>
      </c>
      <c r="F6" s="17" t="s">
        <v>101</v>
      </c>
    </row>
    <row r="7" spans="1:7" x14ac:dyDescent="0.25">
      <c r="A7" t="s">
        <v>66</v>
      </c>
      <c r="B7" t="s">
        <v>45</v>
      </c>
      <c r="C7" s="16">
        <v>2.4399999999999998E-2</v>
      </c>
      <c r="D7" s="16">
        <v>5.5555555555555559E-2</v>
      </c>
      <c r="E7" s="16" t="s">
        <v>94</v>
      </c>
      <c r="F7" s="17" t="s">
        <v>101</v>
      </c>
    </row>
    <row r="8" spans="1:7" x14ac:dyDescent="0.25">
      <c r="A8" t="s">
        <v>67</v>
      </c>
      <c r="B8" t="s">
        <v>45</v>
      </c>
      <c r="C8" s="16">
        <v>0.14399999999999999</v>
      </c>
      <c r="D8" s="16">
        <v>8.3333333333333332E-3</v>
      </c>
      <c r="E8" s="16" t="s">
        <v>94</v>
      </c>
      <c r="F8" s="17">
        <v>1.509433962264151E-2</v>
      </c>
    </row>
    <row r="9" spans="1:7" x14ac:dyDescent="0.25">
      <c r="A9" t="s">
        <v>68</v>
      </c>
      <c r="B9" t="s">
        <v>45</v>
      </c>
      <c r="C9" s="16">
        <v>0.16399999999999998</v>
      </c>
      <c r="D9" s="16">
        <v>5.5555555555555558E-3</v>
      </c>
      <c r="E9" s="16" t="s">
        <v>94</v>
      </c>
      <c r="F9" s="17">
        <v>2.1698113207547168E-2</v>
      </c>
    </row>
    <row r="10" spans="1:7" x14ac:dyDescent="0.25">
      <c r="A10" t="s">
        <v>69</v>
      </c>
      <c r="B10" t="s">
        <v>45</v>
      </c>
      <c r="C10" s="16">
        <v>0.17599999999999999</v>
      </c>
      <c r="D10" s="16">
        <v>1.1111111111111112E-2</v>
      </c>
      <c r="E10" s="16" t="s">
        <v>94</v>
      </c>
      <c r="F10" s="17">
        <v>3.2075471698113207E-2</v>
      </c>
    </row>
    <row r="11" spans="1:7" x14ac:dyDescent="0.25">
      <c r="A11" t="s">
        <v>70</v>
      </c>
      <c r="B11" t="s">
        <v>45</v>
      </c>
      <c r="C11" s="16">
        <v>0.1</v>
      </c>
      <c r="D11" s="16">
        <v>5.5555555555555559E-2</v>
      </c>
      <c r="E11" s="16" t="s">
        <v>94</v>
      </c>
      <c r="F11" s="17">
        <v>1.981132075471698E-2</v>
      </c>
    </row>
    <row r="12" spans="1:7" x14ac:dyDescent="0.25">
      <c r="A12" t="s">
        <v>71</v>
      </c>
      <c r="B12" t="s">
        <v>45</v>
      </c>
      <c r="C12" s="16">
        <v>0.1</v>
      </c>
      <c r="D12" s="16">
        <v>5.5555555555555559E-2</v>
      </c>
      <c r="E12" s="16" t="s">
        <v>94</v>
      </c>
      <c r="F12" s="17">
        <v>2.0754716981132074E-2</v>
      </c>
    </row>
    <row r="13" spans="1:7" x14ac:dyDescent="0.25">
      <c r="A13" t="s">
        <v>72</v>
      </c>
      <c r="B13" t="s">
        <v>45</v>
      </c>
      <c r="C13" s="16">
        <v>7.2399999999999992E-2</v>
      </c>
      <c r="D13" s="16">
        <v>5.5555555555555559E-2</v>
      </c>
      <c r="E13" s="16" t="s">
        <v>94</v>
      </c>
      <c r="F13" s="17">
        <v>1.1320754716981131E-2</v>
      </c>
    </row>
    <row r="14" spans="1:7" x14ac:dyDescent="0.25">
      <c r="A14" t="s">
        <v>73</v>
      </c>
      <c r="B14" t="s">
        <v>45</v>
      </c>
      <c r="C14" s="16">
        <v>0.13999999999999999</v>
      </c>
      <c r="D14" s="16">
        <v>5.5555555555555559E-2</v>
      </c>
      <c r="E14" s="16" t="s">
        <v>94</v>
      </c>
      <c r="F14" s="17">
        <v>1.8867924528301886E-2</v>
      </c>
    </row>
    <row r="15" spans="1:7" x14ac:dyDescent="0.25">
      <c r="A15" t="s">
        <v>74</v>
      </c>
      <c r="B15" t="s">
        <v>45</v>
      </c>
      <c r="C15" s="16">
        <v>2.1999999999999999E-2</v>
      </c>
      <c r="D15" s="16">
        <v>5.5555555555555559E-2</v>
      </c>
      <c r="E15" s="16" t="s">
        <v>94</v>
      </c>
      <c r="F15" s="17" t="s">
        <v>101</v>
      </c>
    </row>
    <row r="16" spans="1:7" x14ac:dyDescent="0.25">
      <c r="A16" t="s">
        <v>75</v>
      </c>
      <c r="B16" t="s">
        <v>45</v>
      </c>
      <c r="C16" s="16">
        <v>0.28799999999999998</v>
      </c>
      <c r="D16" s="16">
        <v>8.3333333333333332E-3</v>
      </c>
      <c r="E16" s="16" t="s">
        <v>94</v>
      </c>
      <c r="F16" s="17">
        <v>3.3962264150943389E-2</v>
      </c>
    </row>
    <row r="17" spans="1:6" x14ac:dyDescent="0.25">
      <c r="A17" t="s">
        <v>76</v>
      </c>
      <c r="B17" t="s">
        <v>45</v>
      </c>
      <c r="C17" s="16">
        <v>4.3999999999999994E-3</v>
      </c>
      <c r="D17" s="16">
        <v>5.5555555555555559E-2</v>
      </c>
      <c r="E17" s="16" t="s">
        <v>94</v>
      </c>
      <c r="F17" s="17" t="s">
        <v>101</v>
      </c>
    </row>
    <row r="18" spans="1:6" x14ac:dyDescent="0.25">
      <c r="A18" t="s">
        <v>77</v>
      </c>
      <c r="B18" t="s">
        <v>45</v>
      </c>
      <c r="C18" s="16">
        <v>0.11599999999999999</v>
      </c>
      <c r="D18" s="16">
        <v>5.5555555555555559E-2</v>
      </c>
      <c r="E18" s="16" t="s">
        <v>94</v>
      </c>
      <c r="F18" s="17">
        <v>2.2641509433962263E-2</v>
      </c>
    </row>
    <row r="19" spans="1:6" x14ac:dyDescent="0.25">
      <c r="A19" t="s">
        <v>78</v>
      </c>
      <c r="B19" t="s">
        <v>45</v>
      </c>
      <c r="C19" s="16">
        <v>4.3999999999999994E-3</v>
      </c>
      <c r="D19" s="16">
        <v>2.777777777777778E-2</v>
      </c>
      <c r="E19" s="16" t="s">
        <v>95</v>
      </c>
      <c r="F19" s="17" t="s">
        <v>102</v>
      </c>
    </row>
    <row r="20" spans="1:6" x14ac:dyDescent="0.25">
      <c r="A20" t="s">
        <v>82</v>
      </c>
      <c r="B20" t="s">
        <v>45</v>
      </c>
      <c r="C20" s="16">
        <v>3.8400000000000004E-2</v>
      </c>
      <c r="D20" s="16">
        <v>5.5555555555555559E-2</v>
      </c>
      <c r="E20" s="16" t="s">
        <v>94</v>
      </c>
      <c r="F20" s="17">
        <v>6.6037735849056598E-3</v>
      </c>
    </row>
    <row r="21" spans="1:6" x14ac:dyDescent="0.25">
      <c r="A21" t="s">
        <v>83</v>
      </c>
      <c r="B21" t="s">
        <v>45</v>
      </c>
      <c r="C21" s="16">
        <v>9.6000000000000002E-2</v>
      </c>
      <c r="D21" s="16">
        <v>5.5555555555555559E-2</v>
      </c>
      <c r="E21" s="16" t="s">
        <v>94</v>
      </c>
      <c r="F21" s="17">
        <v>1.1320754716981131E-2</v>
      </c>
    </row>
    <row r="22" spans="1:6" x14ac:dyDescent="0.25">
      <c r="A22" t="s">
        <v>84</v>
      </c>
      <c r="B22" t="s">
        <v>45</v>
      </c>
      <c r="C22" s="16">
        <v>0.24399999999999999</v>
      </c>
      <c r="D22" s="16">
        <v>1.388888888888889E-2</v>
      </c>
      <c r="E22" s="16" t="s">
        <v>96</v>
      </c>
      <c r="F22" s="17">
        <v>3.2075471698113207E-2</v>
      </c>
    </row>
    <row r="23" spans="1:6" x14ac:dyDescent="0.25">
      <c r="A23" t="s">
        <v>86</v>
      </c>
      <c r="B23" t="s">
        <v>45</v>
      </c>
      <c r="C23" s="16">
        <v>0.24399999999999999</v>
      </c>
      <c r="D23" s="16">
        <v>1.6666666666666666E-2</v>
      </c>
      <c r="E23" s="16" t="s">
        <v>97</v>
      </c>
      <c r="F23" s="17">
        <v>3.2075471698113207E-2</v>
      </c>
    </row>
    <row r="24" spans="1:6" x14ac:dyDescent="0.25">
      <c r="A24" t="s">
        <v>88</v>
      </c>
      <c r="B24" t="s">
        <v>45</v>
      </c>
      <c r="C24" s="16">
        <v>0.29599999999999999</v>
      </c>
      <c r="D24" s="16">
        <v>8.3333333333333332E-3</v>
      </c>
      <c r="E24" s="16" t="s">
        <v>94</v>
      </c>
      <c r="F24" s="17">
        <v>3.3962264150943389E-2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1838886-SSFC-1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Charry</dc:creator>
  <cp:lastModifiedBy>Salila Bryant</cp:lastModifiedBy>
  <dcterms:created xsi:type="dcterms:W3CDTF">2017-09-24T22:23:35Z</dcterms:created>
  <dcterms:modified xsi:type="dcterms:W3CDTF">2019-08-19T03:02:38Z</dcterms:modified>
</cp:coreProperties>
</file>